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00" windowHeight="921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F43" i="1" l="1"/>
  <c r="E43" i="1"/>
  <c r="C43" i="1"/>
  <c r="B43" i="1"/>
  <c r="F36" i="1"/>
  <c r="E36" i="1"/>
  <c r="C36" i="1"/>
  <c r="B36" i="1"/>
  <c r="F29" i="1"/>
  <c r="E29" i="1"/>
  <c r="C29" i="1"/>
  <c r="B29" i="1"/>
  <c r="F22" i="1"/>
  <c r="E22" i="1"/>
  <c r="C22" i="1"/>
  <c r="F15" i="1"/>
  <c r="E15" i="1"/>
  <c r="F8" i="1"/>
  <c r="E8" i="1"/>
  <c r="C15" i="1"/>
  <c r="B15" i="1"/>
  <c r="B8" i="1"/>
  <c r="F41" i="1" l="1"/>
  <c r="E41" i="1"/>
  <c r="C41" i="1"/>
  <c r="B41" i="1"/>
  <c r="F34" i="1"/>
  <c r="E34" i="1"/>
  <c r="C34" i="1"/>
  <c r="B34" i="1"/>
  <c r="F27" i="1"/>
  <c r="E27" i="1"/>
  <c r="C27" i="1"/>
  <c r="B27" i="1"/>
  <c r="F20" i="1"/>
  <c r="E20" i="1"/>
  <c r="C20" i="1"/>
  <c r="B20" i="1"/>
  <c r="F13" i="1"/>
  <c r="E13" i="1"/>
  <c r="C13" i="1"/>
  <c r="B13" i="1"/>
  <c r="F6" i="1"/>
  <c r="E6" i="1"/>
  <c r="F40" i="1" l="1"/>
  <c r="E40" i="1"/>
  <c r="C40" i="1"/>
  <c r="B40" i="1"/>
  <c r="F33" i="1"/>
  <c r="E33" i="1"/>
  <c r="C33" i="1"/>
  <c r="B33" i="1"/>
  <c r="F26" i="1"/>
  <c r="E26" i="1"/>
  <c r="C26" i="1"/>
  <c r="B26" i="1"/>
  <c r="F19" i="1"/>
  <c r="E19" i="1"/>
  <c r="C19" i="1"/>
  <c r="B19" i="1"/>
  <c r="F12" i="1"/>
  <c r="E12" i="1"/>
  <c r="C12" i="1"/>
  <c r="B12" i="1"/>
  <c r="F5" i="1"/>
  <c r="E5" i="1"/>
  <c r="C8" i="1"/>
  <c r="B22" i="1" l="1"/>
</calcChain>
</file>

<file path=xl/sharedStrings.xml><?xml version="1.0" encoding="utf-8"?>
<sst xmlns="http://schemas.openxmlformats.org/spreadsheetml/2006/main" count="101" uniqueCount="21">
  <si>
    <t>Registration Fee</t>
  </si>
  <si>
    <t>Compensation Fund contribution</t>
  </si>
  <si>
    <t>€</t>
  </si>
  <si>
    <t>Mandatory fee payable</t>
  </si>
  <si>
    <t>LSRA Levy Fund</t>
  </si>
  <si>
    <t>Mandatory items payable</t>
  </si>
  <si>
    <t>PRO RATA BREAKDOWN OF MANDATORY ANNUAL PRACTISING CERTIFICATE &amp; QUALIFYING CERTIFICATE FEES 2022</t>
  </si>
  <si>
    <t>March to December 2022</t>
  </si>
  <si>
    <t>April to December 2022</t>
  </si>
  <si>
    <t>May to December 2022</t>
  </si>
  <si>
    <t>June to December 2022</t>
  </si>
  <si>
    <t>July to December 2022</t>
  </si>
  <si>
    <t>August to December 2022</t>
  </si>
  <si>
    <t>September to December 2022</t>
  </si>
  <si>
    <t>October to December 2022</t>
  </si>
  <si>
    <t>November to December 2022</t>
  </si>
  <si>
    <t>January to December 2022</t>
  </si>
  <si>
    <t>I am admitted 3 years or more on 1 January 2022</t>
  </si>
  <si>
    <t>I am admitted less than 3 years on 1 January 2022</t>
  </si>
  <si>
    <t>February to December 2022</t>
  </si>
  <si>
    <r>
      <t xml:space="preserve">A solicitor applying for a practising certificate during the course of the year is entitled to pro rate the mandatory items payable by reference to his/her intended commencement date to provide legal services with the exception of the fees charged by the LSRA which are standard per solicitor.  A solicitor must include payment for month they intend to commence to provide legal services within and the number of full months remaining in the year.  For example, a solicitor more than 3 years on the Roll on 1 January 2022 intending to provide legal services from 17 May 2022 pays the mandatory amount of €1,592.33 i.e. eight-twelfths of the annual mandatory items (a) and (b) plus the LSRA set fee of €287.  Mandatory items are not inclusive of membership or voluntary contributions, for further information see fees section in the Practising Certificate 2022 Guidance Notes.  Any queries should be directed to </t>
    </r>
    <r>
      <rPr>
        <u/>
        <sz val="11"/>
        <color theme="3" tint="0.39997558519241921"/>
        <rFont val="Arial"/>
        <family val="2"/>
      </rPr>
      <t>pc@lawsociety.ie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</si>
</sst>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164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1" applyFont="1" applyBorder="1" applyAlignment="1">
      <alignment horizontal="center" wrapText="1"/>
    </xf>
    <xf numFmtId="0" fontId="2" fillId="0" borderId="0" xfId="0" applyFont="1" applyBorder="1"/>
    <xf numFmtId="164" fontId="3" fillId="0" borderId="0" xfId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wrapText="1"/>
    </xf>
    <xf numFmtId="164" fontId="2" fillId="0" borderId="0" xfId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B3" sqref="B3"/>
    </sheetView>
  </sheetViews>
  <sheetFormatPr defaultRowHeight="14.25" x14ac:dyDescent="0.2"/>
  <cols>
    <col min="1" max="1" width="41.28515625" style="1" customWidth="1"/>
    <col min="2" max="3" width="16.7109375" style="2" customWidth="1"/>
    <col min="4" max="4" width="42.28515625" style="1" bestFit="1" customWidth="1"/>
    <col min="5" max="6" width="16.7109375" style="3" customWidth="1"/>
    <col min="7" max="16384" width="9.140625" style="1"/>
  </cols>
  <sheetData>
    <row r="1" spans="1:11" ht="15" x14ac:dyDescent="0.25">
      <c r="A1" s="15" t="s">
        <v>6</v>
      </c>
      <c r="B1" s="16"/>
      <c r="C1" s="16"/>
      <c r="D1" s="16"/>
      <c r="E1" s="16"/>
      <c r="F1" s="16"/>
      <c r="G1" s="3"/>
      <c r="H1" s="3"/>
      <c r="I1" s="3"/>
      <c r="J1" s="3"/>
      <c r="K1" s="3"/>
    </row>
    <row r="2" spans="1:11" s="5" customFormat="1" ht="96.75" customHeight="1" x14ac:dyDescent="0.25">
      <c r="A2" s="17" t="s">
        <v>20</v>
      </c>
      <c r="B2" s="18"/>
      <c r="C2" s="18"/>
      <c r="D2" s="18"/>
      <c r="E2" s="18"/>
      <c r="F2" s="18"/>
      <c r="G2" s="4"/>
      <c r="H2" s="4"/>
      <c r="I2" s="4"/>
      <c r="J2" s="4"/>
      <c r="K2" s="4"/>
    </row>
    <row r="3" spans="1:11" ht="60.75" customHeight="1" x14ac:dyDescent="0.25">
      <c r="A3" s="7" t="s">
        <v>16</v>
      </c>
      <c r="B3" s="14" t="s">
        <v>17</v>
      </c>
      <c r="C3" s="14" t="s">
        <v>18</v>
      </c>
      <c r="D3" s="7" t="s">
        <v>19</v>
      </c>
      <c r="E3" s="14" t="s">
        <v>17</v>
      </c>
      <c r="F3" s="14" t="s">
        <v>18</v>
      </c>
    </row>
    <row r="4" spans="1:11" x14ac:dyDescent="0.2">
      <c r="A4" s="9" t="s">
        <v>5</v>
      </c>
      <c r="B4" s="8" t="s">
        <v>2</v>
      </c>
      <c r="C4" s="8" t="s">
        <v>2</v>
      </c>
      <c r="D4" s="9" t="s">
        <v>5</v>
      </c>
      <c r="E4" s="8" t="s">
        <v>2</v>
      </c>
      <c r="F4" s="8" t="s">
        <v>2</v>
      </c>
    </row>
    <row r="5" spans="1:11" x14ac:dyDescent="0.2">
      <c r="A5" s="10" t="s">
        <v>0</v>
      </c>
      <c r="B5" s="8">
        <v>1308</v>
      </c>
      <c r="C5" s="8">
        <v>1038</v>
      </c>
      <c r="D5" s="10" t="s">
        <v>0</v>
      </c>
      <c r="E5" s="8">
        <f>SUM(B5/12*11)</f>
        <v>1199</v>
      </c>
      <c r="F5" s="8">
        <f>SUM(C5/12*11)</f>
        <v>951.5</v>
      </c>
    </row>
    <row r="6" spans="1:11" x14ac:dyDescent="0.2">
      <c r="A6" s="10" t="s">
        <v>1</v>
      </c>
      <c r="B6" s="8">
        <v>650</v>
      </c>
      <c r="C6" s="8">
        <v>650</v>
      </c>
      <c r="D6" s="10" t="s">
        <v>1</v>
      </c>
      <c r="E6" s="8">
        <f t="shared" ref="E6" si="0">SUM(B6/12*11)</f>
        <v>595.83333333333326</v>
      </c>
      <c r="F6" s="8">
        <f t="shared" ref="F6" si="1">SUM(C6/12*11)</f>
        <v>595.83333333333326</v>
      </c>
    </row>
    <row r="7" spans="1:11" x14ac:dyDescent="0.2">
      <c r="A7" s="10" t="s">
        <v>4</v>
      </c>
      <c r="B7" s="8">
        <v>287</v>
      </c>
      <c r="C7" s="8">
        <v>287</v>
      </c>
      <c r="D7" s="10" t="s">
        <v>4</v>
      </c>
      <c r="E7" s="8">
        <v>287</v>
      </c>
      <c r="F7" s="8">
        <v>287</v>
      </c>
    </row>
    <row r="8" spans="1:11" ht="15" x14ac:dyDescent="0.25">
      <c r="A8" s="7" t="s">
        <v>3</v>
      </c>
      <c r="B8" s="19">
        <f>SUM(B5:B7)</f>
        <v>2245</v>
      </c>
      <c r="C8" s="19">
        <f>SUM(C5:C7)</f>
        <v>1975</v>
      </c>
      <c r="D8" s="7" t="s">
        <v>3</v>
      </c>
      <c r="E8" s="19">
        <f>SUM(E5:E7)</f>
        <v>2081.833333333333</v>
      </c>
      <c r="F8" s="19">
        <f>SUM(F5:F7)</f>
        <v>1834.3333333333333</v>
      </c>
    </row>
    <row r="9" spans="1:11" x14ac:dyDescent="0.2">
      <c r="A9" s="10"/>
      <c r="B9" s="8"/>
      <c r="C9" s="8"/>
      <c r="D9" s="10"/>
      <c r="E9" s="11"/>
      <c r="F9" s="11"/>
    </row>
    <row r="10" spans="1:11" ht="15" x14ac:dyDescent="0.25">
      <c r="A10" s="7" t="s">
        <v>7</v>
      </c>
      <c r="B10" s="6"/>
      <c r="C10" s="6"/>
      <c r="D10" s="7" t="s">
        <v>8</v>
      </c>
      <c r="E10" s="6"/>
      <c r="F10" s="6"/>
    </row>
    <row r="11" spans="1:11" x14ac:dyDescent="0.2">
      <c r="A11" s="9" t="s">
        <v>5</v>
      </c>
      <c r="B11" s="8" t="s">
        <v>2</v>
      </c>
      <c r="C11" s="8" t="s">
        <v>2</v>
      </c>
      <c r="D11" s="9" t="s">
        <v>5</v>
      </c>
      <c r="E11" s="8" t="s">
        <v>2</v>
      </c>
      <c r="F11" s="8" t="s">
        <v>2</v>
      </c>
    </row>
    <row r="12" spans="1:11" x14ac:dyDescent="0.2">
      <c r="A12" s="10" t="s">
        <v>0</v>
      </c>
      <c r="B12" s="8">
        <f t="shared" ref="B12:C13" si="2">SUM(B5/12*10)</f>
        <v>1090</v>
      </c>
      <c r="C12" s="8">
        <f t="shared" si="2"/>
        <v>865</v>
      </c>
      <c r="D12" s="10" t="s">
        <v>0</v>
      </c>
      <c r="E12" s="12">
        <f t="shared" ref="E12:F13" si="3">SUM(B5/12*9)</f>
        <v>981</v>
      </c>
      <c r="F12" s="8">
        <f t="shared" si="3"/>
        <v>778.5</v>
      </c>
    </row>
    <row r="13" spans="1:11" x14ac:dyDescent="0.2">
      <c r="A13" s="10" t="s">
        <v>1</v>
      </c>
      <c r="B13" s="8">
        <f t="shared" si="2"/>
        <v>541.66666666666663</v>
      </c>
      <c r="C13" s="8">
        <f t="shared" si="2"/>
        <v>541.66666666666663</v>
      </c>
      <c r="D13" s="10" t="s">
        <v>1</v>
      </c>
      <c r="E13" s="12">
        <f t="shared" si="3"/>
        <v>487.5</v>
      </c>
      <c r="F13" s="8">
        <f t="shared" si="3"/>
        <v>487.5</v>
      </c>
    </row>
    <row r="14" spans="1:11" x14ac:dyDescent="0.2">
      <c r="A14" s="10" t="s">
        <v>4</v>
      </c>
      <c r="B14" s="8">
        <v>287</v>
      </c>
      <c r="C14" s="8">
        <v>287</v>
      </c>
      <c r="D14" s="10" t="s">
        <v>4</v>
      </c>
      <c r="E14" s="8">
        <v>287</v>
      </c>
      <c r="F14" s="8">
        <v>287</v>
      </c>
    </row>
    <row r="15" spans="1:11" ht="15" x14ac:dyDescent="0.25">
      <c r="A15" s="7" t="s">
        <v>3</v>
      </c>
      <c r="B15" s="19">
        <f>SUM(B12:B14)</f>
        <v>1918.6666666666665</v>
      </c>
      <c r="C15" s="19">
        <f>SUM(C12:C14)</f>
        <v>1693.6666666666665</v>
      </c>
      <c r="D15" s="7" t="s">
        <v>3</v>
      </c>
      <c r="E15" s="20">
        <f>SUM(E12:E14)</f>
        <v>1755.5</v>
      </c>
      <c r="F15" s="19">
        <f>SUM(F12:F14)</f>
        <v>1553</v>
      </c>
    </row>
    <row r="16" spans="1:11" x14ac:dyDescent="0.2">
      <c r="A16" s="10"/>
      <c r="B16" s="8"/>
      <c r="C16" s="8"/>
      <c r="D16" s="10"/>
      <c r="E16" s="11"/>
      <c r="F16" s="11"/>
    </row>
    <row r="17" spans="1:6" ht="15" x14ac:dyDescent="0.25">
      <c r="A17" s="7" t="s">
        <v>9</v>
      </c>
      <c r="B17" s="6"/>
      <c r="C17" s="6"/>
      <c r="D17" s="7" t="s">
        <v>10</v>
      </c>
      <c r="E17" s="6"/>
      <c r="F17" s="6"/>
    </row>
    <row r="18" spans="1:6" x14ac:dyDescent="0.2">
      <c r="A18" s="9" t="s">
        <v>5</v>
      </c>
      <c r="B18" s="8" t="s">
        <v>2</v>
      </c>
      <c r="C18" s="8" t="s">
        <v>2</v>
      </c>
      <c r="D18" s="9" t="s">
        <v>5</v>
      </c>
      <c r="E18" s="8" t="s">
        <v>2</v>
      </c>
      <c r="F18" s="8" t="s">
        <v>2</v>
      </c>
    </row>
    <row r="19" spans="1:6" x14ac:dyDescent="0.2">
      <c r="A19" s="10" t="s">
        <v>0</v>
      </c>
      <c r="B19" s="8">
        <f t="shared" ref="B19:C20" si="4">SUM(B5/12*8)</f>
        <v>872</v>
      </c>
      <c r="C19" s="8">
        <f t="shared" si="4"/>
        <v>692</v>
      </c>
      <c r="D19" s="10" t="s">
        <v>0</v>
      </c>
      <c r="E19" s="8">
        <f t="shared" ref="E19:F20" si="5">SUM(B5/12*7)</f>
        <v>763</v>
      </c>
      <c r="F19" s="8">
        <f t="shared" si="5"/>
        <v>605.5</v>
      </c>
    </row>
    <row r="20" spans="1:6" x14ac:dyDescent="0.2">
      <c r="A20" s="10" t="s">
        <v>1</v>
      </c>
      <c r="B20" s="8">
        <f t="shared" si="4"/>
        <v>433.33333333333331</v>
      </c>
      <c r="C20" s="8">
        <f t="shared" si="4"/>
        <v>433.33333333333331</v>
      </c>
      <c r="D20" s="10" t="s">
        <v>1</v>
      </c>
      <c r="E20" s="8">
        <f t="shared" si="5"/>
        <v>379.16666666666663</v>
      </c>
      <c r="F20" s="8">
        <f t="shared" si="5"/>
        <v>379.16666666666663</v>
      </c>
    </row>
    <row r="21" spans="1:6" x14ac:dyDescent="0.2">
      <c r="A21" s="10" t="s">
        <v>4</v>
      </c>
      <c r="B21" s="8">
        <v>287</v>
      </c>
      <c r="C21" s="8">
        <v>287</v>
      </c>
      <c r="D21" s="10" t="s">
        <v>4</v>
      </c>
      <c r="E21" s="8">
        <v>287</v>
      </c>
      <c r="F21" s="8">
        <v>287</v>
      </c>
    </row>
    <row r="22" spans="1:6" x14ac:dyDescent="0.2">
      <c r="A22" s="10" t="s">
        <v>3</v>
      </c>
      <c r="B22" s="8">
        <f>SUM(B19:B21)</f>
        <v>1592.3333333333333</v>
      </c>
      <c r="C22" s="8">
        <f>SUM(C19:C21)</f>
        <v>1412.3333333333333</v>
      </c>
      <c r="D22" s="10" t="s">
        <v>3</v>
      </c>
      <c r="E22" s="8">
        <f>SUM(E19:E21)</f>
        <v>1429.1666666666665</v>
      </c>
      <c r="F22" s="8">
        <f>SUM(F19:F21)</f>
        <v>1271.6666666666665</v>
      </c>
    </row>
    <row r="23" spans="1:6" x14ac:dyDescent="0.2">
      <c r="A23" s="10"/>
      <c r="B23" s="8"/>
      <c r="C23" s="8"/>
      <c r="D23" s="10"/>
      <c r="E23" s="11"/>
      <c r="F23" s="11"/>
    </row>
    <row r="24" spans="1:6" ht="15" x14ac:dyDescent="0.25">
      <c r="A24" s="7" t="s">
        <v>11</v>
      </c>
      <c r="B24" s="6"/>
      <c r="C24" s="6"/>
      <c r="D24" s="7" t="s">
        <v>12</v>
      </c>
      <c r="E24" s="6"/>
      <c r="F24" s="6"/>
    </row>
    <row r="25" spans="1:6" x14ac:dyDescent="0.2">
      <c r="A25" s="9" t="s">
        <v>5</v>
      </c>
      <c r="B25" s="8" t="s">
        <v>2</v>
      </c>
      <c r="C25" s="8" t="s">
        <v>2</v>
      </c>
      <c r="D25" s="9" t="s">
        <v>5</v>
      </c>
      <c r="E25" s="8" t="s">
        <v>2</v>
      </c>
      <c r="F25" s="8" t="s">
        <v>2</v>
      </c>
    </row>
    <row r="26" spans="1:6" x14ac:dyDescent="0.2">
      <c r="A26" s="10" t="s">
        <v>0</v>
      </c>
      <c r="B26" s="8">
        <f t="shared" ref="B26:C27" si="6">SUM(B5/12*6)</f>
        <v>654</v>
      </c>
      <c r="C26" s="8">
        <f t="shared" si="6"/>
        <v>519</v>
      </c>
      <c r="D26" s="10" t="s">
        <v>0</v>
      </c>
      <c r="E26" s="8">
        <f t="shared" ref="E26:F27" si="7">SUM(B5/12*5)</f>
        <v>545</v>
      </c>
      <c r="F26" s="8">
        <f t="shared" si="7"/>
        <v>432.5</v>
      </c>
    </row>
    <row r="27" spans="1:6" x14ac:dyDescent="0.2">
      <c r="A27" s="10" t="s">
        <v>1</v>
      </c>
      <c r="B27" s="8">
        <f t="shared" si="6"/>
        <v>325</v>
      </c>
      <c r="C27" s="8">
        <f t="shared" si="6"/>
        <v>325</v>
      </c>
      <c r="D27" s="10" t="s">
        <v>1</v>
      </c>
      <c r="E27" s="8">
        <f t="shared" si="7"/>
        <v>270.83333333333331</v>
      </c>
      <c r="F27" s="8">
        <f t="shared" si="7"/>
        <v>270.83333333333331</v>
      </c>
    </row>
    <row r="28" spans="1:6" x14ac:dyDescent="0.2">
      <c r="A28" s="10" t="s">
        <v>4</v>
      </c>
      <c r="B28" s="8">
        <v>287</v>
      </c>
      <c r="C28" s="8">
        <v>287</v>
      </c>
      <c r="D28" s="10" t="s">
        <v>4</v>
      </c>
      <c r="E28" s="8">
        <v>287</v>
      </c>
      <c r="F28" s="8">
        <v>287</v>
      </c>
    </row>
    <row r="29" spans="1:6" ht="15" x14ac:dyDescent="0.25">
      <c r="A29" s="7" t="s">
        <v>3</v>
      </c>
      <c r="B29" s="19">
        <f>SUM(B26:B28)</f>
        <v>1266</v>
      </c>
      <c r="C29" s="19">
        <f>SUM(C26:C28)</f>
        <v>1131</v>
      </c>
      <c r="D29" s="7" t="s">
        <v>3</v>
      </c>
      <c r="E29" s="19">
        <f>SUM(E26:E28)</f>
        <v>1102.8333333333333</v>
      </c>
      <c r="F29" s="19">
        <f>SUM(F26:F28)</f>
        <v>990.33333333333326</v>
      </c>
    </row>
    <row r="30" spans="1:6" x14ac:dyDescent="0.2">
      <c r="A30" s="10"/>
      <c r="B30" s="8"/>
      <c r="C30" s="8"/>
      <c r="D30" s="10"/>
      <c r="E30" s="11"/>
      <c r="F30" s="11"/>
    </row>
    <row r="31" spans="1:6" ht="15" x14ac:dyDescent="0.25">
      <c r="A31" s="7" t="s">
        <v>13</v>
      </c>
      <c r="B31" s="6"/>
      <c r="C31" s="6"/>
      <c r="D31" s="7" t="s">
        <v>14</v>
      </c>
      <c r="E31" s="6"/>
      <c r="F31" s="6"/>
    </row>
    <row r="32" spans="1:6" x14ac:dyDescent="0.2">
      <c r="A32" s="9" t="s">
        <v>5</v>
      </c>
      <c r="B32" s="8" t="s">
        <v>2</v>
      </c>
      <c r="C32" s="8" t="s">
        <v>2</v>
      </c>
      <c r="D32" s="9" t="s">
        <v>5</v>
      </c>
      <c r="E32" s="8" t="s">
        <v>2</v>
      </c>
      <c r="F32" s="8" t="s">
        <v>2</v>
      </c>
    </row>
    <row r="33" spans="1:6" x14ac:dyDescent="0.2">
      <c r="A33" s="10" t="s">
        <v>0</v>
      </c>
      <c r="B33" s="8">
        <f t="shared" ref="B33:C34" si="8">SUM(B5/12*4)</f>
        <v>436</v>
      </c>
      <c r="C33" s="8">
        <f t="shared" si="8"/>
        <v>346</v>
      </c>
      <c r="D33" s="10" t="s">
        <v>0</v>
      </c>
      <c r="E33" s="8">
        <f t="shared" ref="E33:F34" si="9">SUM(B5/12*3)</f>
        <v>327</v>
      </c>
      <c r="F33" s="8">
        <f t="shared" si="9"/>
        <v>259.5</v>
      </c>
    </row>
    <row r="34" spans="1:6" x14ac:dyDescent="0.2">
      <c r="A34" s="10" t="s">
        <v>1</v>
      </c>
      <c r="B34" s="8">
        <f t="shared" si="8"/>
        <v>216.66666666666666</v>
      </c>
      <c r="C34" s="8">
        <f t="shared" si="8"/>
        <v>216.66666666666666</v>
      </c>
      <c r="D34" s="10" t="s">
        <v>1</v>
      </c>
      <c r="E34" s="8">
        <f t="shared" si="9"/>
        <v>162.5</v>
      </c>
      <c r="F34" s="8">
        <f t="shared" si="9"/>
        <v>162.5</v>
      </c>
    </row>
    <row r="35" spans="1:6" x14ac:dyDescent="0.2">
      <c r="A35" s="10" t="s">
        <v>4</v>
      </c>
      <c r="B35" s="8">
        <v>287</v>
      </c>
      <c r="C35" s="8">
        <v>287</v>
      </c>
      <c r="D35" s="10" t="s">
        <v>4</v>
      </c>
      <c r="E35" s="8">
        <v>287</v>
      </c>
      <c r="F35" s="8">
        <v>287</v>
      </c>
    </row>
    <row r="36" spans="1:6" ht="15" x14ac:dyDescent="0.25">
      <c r="A36" s="7" t="s">
        <v>3</v>
      </c>
      <c r="B36" s="19">
        <f>SUM(B33:B35)</f>
        <v>939.66666666666663</v>
      </c>
      <c r="C36" s="19">
        <f>SUM(C33:C35)</f>
        <v>849.66666666666663</v>
      </c>
      <c r="D36" s="7" t="s">
        <v>3</v>
      </c>
      <c r="E36" s="19">
        <f>SUM(E33:E35)</f>
        <v>776.5</v>
      </c>
      <c r="F36" s="19">
        <f>SUM(F33:F35)</f>
        <v>709</v>
      </c>
    </row>
    <row r="37" spans="1:6" x14ac:dyDescent="0.2">
      <c r="A37" s="10"/>
      <c r="B37" s="8"/>
      <c r="C37" s="8"/>
      <c r="D37" s="10"/>
      <c r="E37" s="11"/>
      <c r="F37" s="11"/>
    </row>
    <row r="38" spans="1:6" ht="15" x14ac:dyDescent="0.25">
      <c r="A38" s="7" t="s">
        <v>15</v>
      </c>
      <c r="B38" s="6"/>
      <c r="C38" s="6"/>
      <c r="D38" s="13">
        <v>44896</v>
      </c>
      <c r="E38" s="6"/>
      <c r="F38" s="6"/>
    </row>
    <row r="39" spans="1:6" x14ac:dyDescent="0.2">
      <c r="A39" s="9" t="s">
        <v>5</v>
      </c>
      <c r="B39" s="8" t="s">
        <v>2</v>
      </c>
      <c r="C39" s="8" t="s">
        <v>2</v>
      </c>
      <c r="D39" s="9" t="s">
        <v>5</v>
      </c>
      <c r="E39" s="8" t="s">
        <v>2</v>
      </c>
      <c r="F39" s="8" t="s">
        <v>2</v>
      </c>
    </row>
    <row r="40" spans="1:6" x14ac:dyDescent="0.2">
      <c r="A40" s="10" t="s">
        <v>0</v>
      </c>
      <c r="B40" s="8">
        <f>SUM(B5/12*2)</f>
        <v>218</v>
      </c>
      <c r="C40" s="8">
        <f>SUM(C5/12*2)</f>
        <v>173</v>
      </c>
      <c r="D40" s="10" t="s">
        <v>0</v>
      </c>
      <c r="E40" s="8">
        <f>SUM(B5/12)</f>
        <v>109</v>
      </c>
      <c r="F40" s="8">
        <f>SUM(C5/12)</f>
        <v>86.5</v>
      </c>
    </row>
    <row r="41" spans="1:6" x14ac:dyDescent="0.2">
      <c r="A41" s="10" t="s">
        <v>1</v>
      </c>
      <c r="B41" s="8">
        <f>SUM(B6/12*2)</f>
        <v>108.33333333333333</v>
      </c>
      <c r="C41" s="8">
        <f>SUM(C6/12*2)</f>
        <v>108.33333333333333</v>
      </c>
      <c r="D41" s="10" t="s">
        <v>1</v>
      </c>
      <c r="E41" s="8">
        <f>SUM(B6/12)</f>
        <v>54.166666666666664</v>
      </c>
      <c r="F41" s="8">
        <f>SUM(C6/12)</f>
        <v>54.166666666666664</v>
      </c>
    </row>
    <row r="42" spans="1:6" x14ac:dyDescent="0.2">
      <c r="A42" s="10" t="s">
        <v>4</v>
      </c>
      <c r="B42" s="8">
        <v>287</v>
      </c>
      <c r="C42" s="8">
        <v>287</v>
      </c>
      <c r="D42" s="10" t="s">
        <v>4</v>
      </c>
      <c r="E42" s="8">
        <v>287</v>
      </c>
      <c r="F42" s="8">
        <v>287</v>
      </c>
    </row>
    <row r="43" spans="1:6" ht="15" x14ac:dyDescent="0.25">
      <c r="A43" s="7" t="s">
        <v>3</v>
      </c>
      <c r="B43" s="19">
        <f>SUM(B40:B42)</f>
        <v>613.33333333333326</v>
      </c>
      <c r="C43" s="19">
        <f>SUM(C40:C42)</f>
        <v>568.33333333333326</v>
      </c>
      <c r="D43" s="7" t="s">
        <v>3</v>
      </c>
      <c r="E43" s="19">
        <f>SUM(E40:E42)</f>
        <v>450.16666666666663</v>
      </c>
      <c r="F43" s="19">
        <f>SUM(F40:F42)</f>
        <v>427.66666666666663</v>
      </c>
    </row>
    <row r="44" spans="1:6" x14ac:dyDescent="0.2">
      <c r="A44" s="10"/>
      <c r="B44" s="8"/>
      <c r="C44" s="8"/>
      <c r="D44" s="10"/>
      <c r="E44" s="11"/>
      <c r="F44" s="11"/>
    </row>
  </sheetData>
  <mergeCells count="2">
    <mergeCell ref="A1:F1"/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Kelly</dc:creator>
  <cp:lastModifiedBy>Simon Treanor</cp:lastModifiedBy>
  <cp:lastPrinted>2020-02-03T17:20:31Z</cp:lastPrinted>
  <dcterms:created xsi:type="dcterms:W3CDTF">2015-10-30T12:26:45Z</dcterms:created>
  <dcterms:modified xsi:type="dcterms:W3CDTF">2021-11-10T12:26:01Z</dcterms:modified>
</cp:coreProperties>
</file>